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tabRatio="601" activeTab="2"/>
  </bookViews>
  <sheets>
    <sheet name="Start-Up Costs" sheetId="1" r:id="rId1"/>
    <sheet name="PHSB" sheetId="2" r:id="rId2"/>
    <sheet name="CFF" sheetId="3" r:id="rId3"/>
    <sheet name="P &amp; L" sheetId="4" r:id="rId4"/>
    <sheet name="Sheet1" sheetId="5" state="hidden" r:id="rId5"/>
    <sheet name="Sheet3" sheetId="6" state="hidden" r:id="rId6"/>
  </sheets>
  <definedNames>
    <definedName name="_xlnm.Print_Area" localSheetId="2">'CFF'!$A$1:$P$43</definedName>
  </definedNames>
  <calcPr fullCalcOnLoad="1"/>
</workbook>
</file>

<file path=xl/sharedStrings.xml><?xml version="1.0" encoding="utf-8"?>
<sst xmlns="http://schemas.openxmlformats.org/spreadsheetml/2006/main" count="212" uniqueCount="166">
  <si>
    <t>RECEIPTS</t>
  </si>
  <si>
    <t>Total              (A)</t>
  </si>
  <si>
    <t>Telephone</t>
  </si>
  <si>
    <t>Other</t>
  </si>
  <si>
    <t>Total              (B)</t>
  </si>
  <si>
    <t>Balances</t>
  </si>
  <si>
    <t>Opening balance</t>
  </si>
  <si>
    <t>Closing balance</t>
  </si>
  <si>
    <t>Pre Start Period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</si>
  <si>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</si>
  <si>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</si>
  <si>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</si>
  <si>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</si>
  <si>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</si>
  <si>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</si>
  <si>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</si>
  <si>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</si>
  <si>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</si>
  <si>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</si>
  <si>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</si>
  <si>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</si>
  <si>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TOTALS</t>
  </si>
  <si>
    <t>MONTH</t>
  </si>
  <si>
    <t>*Sole trader/Partnership only, directors of limited companies should be included in employees &amp; NI</t>
  </si>
  <si>
    <t>Cash surplus or shortfall (A)-(B)</t>
  </si>
  <si>
    <t>BREAKEVEN ANALYSIS</t>
  </si>
  <si>
    <t>Sales:</t>
  </si>
  <si>
    <t>(A)</t>
  </si>
  <si>
    <t>Less Direct (variable) costs:</t>
  </si>
  <si>
    <t>Opening stock</t>
  </si>
  <si>
    <t>plus</t>
  </si>
  <si>
    <t>less</t>
  </si>
  <si>
    <t>closing stock</t>
  </si>
  <si>
    <t>Cost of Goods Sold</t>
  </si>
  <si>
    <t>(B)</t>
  </si>
  <si>
    <t>Gross Profit Margin (GPM)</t>
  </si>
  <si>
    <t>Fixed Costs (Overhead):</t>
  </si>
  <si>
    <t>Capital Items</t>
  </si>
  <si>
    <t>Drawings</t>
  </si>
  <si>
    <t>Depreciation</t>
  </si>
  <si>
    <t>Total Fixed Costs</t>
  </si>
  <si>
    <t>(D)</t>
  </si>
  <si>
    <t xml:space="preserve">Breakeven Turnover </t>
  </si>
  <si>
    <t xml:space="preserve">Gross Profit Margin = </t>
  </si>
  <si>
    <t xml:space="preserve">Breakeven Turnover = </t>
  </si>
  <si>
    <t>A</t>
  </si>
  <si>
    <t>C</t>
  </si>
  <si>
    <t>Estimated Expenditure</t>
  </si>
  <si>
    <t>£</t>
  </si>
  <si>
    <t>Council Tax</t>
  </si>
  <si>
    <t>Water Rates</t>
  </si>
  <si>
    <t>Subscriptions</t>
  </si>
  <si>
    <t>Presents</t>
  </si>
  <si>
    <t>*</t>
  </si>
  <si>
    <t>ITEM</t>
  </si>
  <si>
    <t>DETAILS</t>
  </si>
  <si>
    <t>COST (£)</t>
  </si>
  <si>
    <t>Equipment</t>
  </si>
  <si>
    <t>Transport</t>
  </si>
  <si>
    <t>Marketing</t>
  </si>
  <si>
    <t>Total Costs</t>
  </si>
  <si>
    <t>D</t>
  </si>
  <si>
    <t>Less capital being injected by you</t>
  </si>
  <si>
    <t xml:space="preserve">Net Profit - After Drawings </t>
  </si>
  <si>
    <t>Net Profit - Before Drawings **</t>
  </si>
  <si>
    <r>
      <t>For The Period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this is usually a 12 month period but can be less</t>
    </r>
  </si>
  <si>
    <r>
      <t xml:space="preserve">Gross Profit </t>
    </r>
    <r>
      <rPr>
        <b/>
        <i/>
        <sz val="10"/>
        <rFont val="Arial"/>
        <family val="2"/>
      </rPr>
      <t>(Sales less cost of goods sold &amp; other direct costs)</t>
    </r>
  </si>
  <si>
    <r>
      <t>B</t>
    </r>
    <r>
      <rPr>
        <sz val="10"/>
        <rFont val="Arial"/>
        <family val="2"/>
      </rPr>
      <t xml:space="preserve"> X 100</t>
    </r>
  </si>
  <si>
    <t>(C)</t>
  </si>
  <si>
    <t xml:space="preserve">** It is important to remember that dependent on the level of your earnings, </t>
  </si>
  <si>
    <t>together with any other sources of taxable income that may arise; you may</t>
  </si>
  <si>
    <t>These projections currently do not allow for any potential tax and N. Ins.</t>
  </si>
  <si>
    <t>liabilities. For further information regarding current rates of taxation, please</t>
  </si>
  <si>
    <t>visit the HM Revenue &amp; Customs website - www.hmrc.gov.uk.  Your taxable earnings</t>
  </si>
  <si>
    <t>(subject to any appropriate adjustments) will be based upon the Net Profit - Before</t>
  </si>
  <si>
    <t xml:space="preserve">Sales </t>
  </si>
  <si>
    <t xml:space="preserve">Drawings value. </t>
  </si>
  <si>
    <t>be required to pay Income Tax and Class 4 National Insurance Contributions.</t>
  </si>
  <si>
    <t>Notes:</t>
  </si>
  <si>
    <t>Include-even if covered by benefits</t>
  </si>
  <si>
    <t>There may be 2 of these</t>
  </si>
  <si>
    <t>Total of all</t>
  </si>
  <si>
    <t>Gas/Electric/Oil/Other</t>
  </si>
  <si>
    <t>House Insurance</t>
  </si>
  <si>
    <t>Life/Other Insurance</t>
  </si>
  <si>
    <t>Housekeeping</t>
  </si>
  <si>
    <t>Clothing and Shoes</t>
  </si>
  <si>
    <t>All family members</t>
  </si>
  <si>
    <t>Food &amp; Cleaning products etc.</t>
  </si>
  <si>
    <t>As above</t>
  </si>
  <si>
    <t>Alcohol</t>
  </si>
  <si>
    <t>Child maintenance pmts.</t>
  </si>
  <si>
    <t xml:space="preserve">Incl. cigars etc. </t>
  </si>
  <si>
    <t>Landline/Mobile/Broadband</t>
  </si>
  <si>
    <t>Phone (Home Use)</t>
  </si>
  <si>
    <t xml:space="preserve">Car Expenses </t>
  </si>
  <si>
    <t>Finance/Fuel/Repairs/Servicing etc</t>
  </si>
  <si>
    <t>HP/Loans</t>
  </si>
  <si>
    <t>Include payment plans if applicable</t>
  </si>
  <si>
    <t>Store &amp; Credit Cards</t>
  </si>
  <si>
    <t>Sky/Cable/other</t>
  </si>
  <si>
    <t>Gym membership</t>
  </si>
  <si>
    <t>Savings/Holiday</t>
  </si>
  <si>
    <t>Birthdays/Christmas</t>
  </si>
  <si>
    <t>Hairdresser</t>
  </si>
  <si>
    <t>Socialising</t>
  </si>
  <si>
    <t>Income</t>
  </si>
  <si>
    <t>Benefits</t>
  </si>
  <si>
    <t>Council Tax/Housing/Mortgage Int. etc.</t>
  </si>
  <si>
    <t>Part Time Work</t>
  </si>
  <si>
    <t>Partner Contribution</t>
  </si>
  <si>
    <t>Expenditure</t>
  </si>
  <si>
    <t>Personal Monthly Household Survival Budget (PHSB)</t>
  </si>
  <si>
    <t xml:space="preserve">Received from partner/ working children etc. </t>
  </si>
  <si>
    <t>Total PHSB</t>
  </si>
  <si>
    <t xml:space="preserve">from your business each month, to break even in your personal life. </t>
  </si>
  <si>
    <r>
      <t xml:space="preserve">The amount of </t>
    </r>
    <r>
      <rPr>
        <b/>
        <sz val="10"/>
        <rFont val="Arial"/>
        <family val="2"/>
      </rPr>
      <t>PHSB</t>
    </r>
    <r>
      <rPr>
        <sz val="10"/>
        <rFont val="Arial"/>
        <family val="2"/>
      </rPr>
      <t xml:space="preserve"> is the minimum amount you will need to include as drawings</t>
    </r>
  </si>
  <si>
    <t>Total Expenditure</t>
  </si>
  <si>
    <t>Total Income</t>
  </si>
  <si>
    <t>Total</t>
  </si>
  <si>
    <t>PHSB</t>
  </si>
  <si>
    <t>Raw Materials</t>
  </si>
  <si>
    <t xml:space="preserve">Flyers/Cards/Website etc. </t>
  </si>
  <si>
    <t>Advertising Costs</t>
  </si>
  <si>
    <t xml:space="preserve">Newspapers/Magazines etc. </t>
  </si>
  <si>
    <t>Specialist Clothing</t>
  </si>
  <si>
    <t>Include items already purchased</t>
  </si>
  <si>
    <t>Already Purchased</t>
  </si>
  <si>
    <t>Yes</t>
  </si>
  <si>
    <t>Rent &amp; Rates</t>
  </si>
  <si>
    <t>Stock</t>
  </si>
  <si>
    <t xml:space="preserve">Note: No allowance for VAT has been made, therefire if you are VAT registered, please remember to allow for this. </t>
  </si>
  <si>
    <t>Less items already purchased by you</t>
  </si>
  <si>
    <t>Items already purchased</t>
  </si>
  <si>
    <t>Insurances</t>
  </si>
  <si>
    <t>Postage &amp; Packing</t>
  </si>
  <si>
    <t>Contingencies</t>
  </si>
  <si>
    <t>School dinner money/Bus</t>
  </si>
  <si>
    <t>Loan/Investment Required</t>
  </si>
  <si>
    <t>Mortgage/Rent(incl. to parents)</t>
  </si>
  <si>
    <r>
      <t xml:space="preserve">Capital </t>
    </r>
    <r>
      <rPr>
        <sz val="14"/>
        <rFont val="Arial"/>
        <family val="2"/>
      </rPr>
      <t>introduced</t>
    </r>
  </si>
  <si>
    <t>Stationary</t>
  </si>
  <si>
    <t>Employee wages &amp; NI</t>
  </si>
  <si>
    <t>Subcontractor</t>
  </si>
  <si>
    <t>Professional Fees</t>
  </si>
  <si>
    <t>Repairs &amp; Renewals</t>
  </si>
  <si>
    <t>Utilities</t>
  </si>
  <si>
    <t>Premises</t>
  </si>
  <si>
    <t>Version 6 - 5/12/12</t>
  </si>
  <si>
    <t>Cigarettes/Tobacco</t>
  </si>
  <si>
    <t>Grants/Loans</t>
  </si>
  <si>
    <t>Bank Charges &amp; Interest</t>
  </si>
  <si>
    <t>Commissions</t>
  </si>
  <si>
    <t>HP &amp; lease pymts</t>
  </si>
  <si>
    <t>V6 06/12/12</t>
  </si>
  <si>
    <t>All blue and grey highlighted cells are password protected.</t>
  </si>
  <si>
    <t>All other cells are editable</t>
  </si>
  <si>
    <t>Figures in grey cells will automatically update the P &amp; L</t>
  </si>
  <si>
    <t>Amending descriptions of income and expenditure on this sheet will also update the P &amp; L</t>
  </si>
  <si>
    <t xml:space="preserve">Equipment </t>
  </si>
  <si>
    <t>Loan Capital Repayments</t>
  </si>
  <si>
    <t>Loan Interest Repayments</t>
  </si>
  <si>
    <t>V8 4th Aug 17 Non VAT Businesses</t>
  </si>
  <si>
    <t>VAT Payments</t>
  </si>
  <si>
    <t>PROFIT AND LOSS ACCOUNT FORECAST VAT BUSINESSES</t>
  </si>
  <si>
    <t>CASHFLOW FORECAST – BUDGETED FIGURES VAT BUSINESSES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</si>
</sst>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£&quot;#,##0"/>
    <numFmt numFmtId="168" formatCode="&quot;£&quot;#,##0.00"/>
  </numFmts>
  <fonts count="49">
    <font>
      <sz val="10"/>
      <name val="Arial"/>
      <family val="0"/>
    </font>
    <font>
      <sz val="16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6"/>
      <name val="Arial"/>
      <family val="2"/>
    </font>
    <font>
      <sz val="8"/>
      <name val="Arial"/>
      <family val="0"/>
    </font>
    <font>
      <i/>
      <sz val="9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167" fontId="0" fillId="0" borderId="10" xfId="0" applyNumberFormat="1" applyFont="1" applyBorder="1" applyAlignment="1" applyProtection="1">
      <alignment/>
      <protection locked="0"/>
    </xf>
    <xf numFmtId="167" fontId="0" fillId="0" borderId="0" xfId="0" applyNumberFormat="1" applyFont="1" applyBorder="1" applyAlignment="1" applyProtection="1">
      <alignment/>
      <protection/>
    </xf>
    <xf numFmtId="10" fontId="4" fillId="32" borderId="11" xfId="0" applyNumberFormat="1" applyFont="1" applyFill="1" applyBorder="1" applyAlignment="1" applyProtection="1">
      <alignment/>
      <protection/>
    </xf>
    <xf numFmtId="167" fontId="0" fillId="0" borderId="0" xfId="0" applyNumberFormat="1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68" fontId="4" fillId="32" borderId="12" xfId="0" applyNumberFormat="1" applyFont="1" applyFill="1" applyBorder="1" applyAlignment="1" applyProtection="1">
      <alignment/>
      <protection/>
    </xf>
    <xf numFmtId="168" fontId="4" fillId="32" borderId="11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0" xfId="0" applyFont="1" applyAlignment="1">
      <alignment/>
    </xf>
    <xf numFmtId="0" fontId="4" fillId="33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1" fillId="0" borderId="10" xfId="0" applyFont="1" applyBorder="1" applyAlignment="1" applyProtection="1">
      <alignment vertical="top" wrapText="1"/>
      <protection locked="0"/>
    </xf>
    <xf numFmtId="0" fontId="12" fillId="0" borderId="16" xfId="0" applyFont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1" fillId="33" borderId="18" xfId="0" applyFont="1" applyFill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33" borderId="19" xfId="0" applyFont="1" applyFill="1" applyBorder="1" applyAlignment="1" applyProtection="1">
      <alignment vertical="top" wrapText="1"/>
      <protection/>
    </xf>
    <xf numFmtId="0" fontId="12" fillId="0" borderId="10" xfId="0" applyFont="1" applyBorder="1" applyAlignment="1" applyProtection="1">
      <alignment vertical="top" wrapText="1"/>
      <protection locked="0"/>
    </xf>
    <xf numFmtId="0" fontId="1" fillId="33" borderId="10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/>
      <protection locked="0"/>
    </xf>
    <xf numFmtId="0" fontId="13" fillId="0" borderId="17" xfId="0" applyFont="1" applyBorder="1" applyAlignment="1" applyProtection="1">
      <alignment vertical="top" wrapText="1"/>
      <protection/>
    </xf>
    <xf numFmtId="0" fontId="14" fillId="0" borderId="0" xfId="0" applyFont="1" applyAlignment="1" applyProtection="1">
      <alignment/>
      <protection locked="0"/>
    </xf>
    <xf numFmtId="7" fontId="4" fillId="32" borderId="11" xfId="0" applyNumberFormat="1" applyFont="1" applyFill="1" applyBorder="1" applyAlignment="1" applyProtection="1">
      <alignment/>
      <protection/>
    </xf>
    <xf numFmtId="167" fontId="0" fillId="33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68" fontId="4" fillId="32" borderId="11" xfId="0" applyNumberFormat="1" applyFont="1" applyFill="1" applyBorder="1" applyAlignment="1" applyProtection="1">
      <alignment wrapText="1"/>
      <protection/>
    </xf>
    <xf numFmtId="167" fontId="4" fillId="34" borderId="11" xfId="0" applyNumberFormat="1" applyFont="1" applyFill="1" applyBorder="1" applyAlignment="1" applyProtection="1">
      <alignment/>
      <protection/>
    </xf>
    <xf numFmtId="167" fontId="0" fillId="34" borderId="10" xfId="0" applyNumberFormat="1" applyFont="1" applyFill="1" applyBorder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1" fillId="0" borderId="1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20" xfId="0" applyFont="1" applyBorder="1" applyAlignment="1" applyProtection="1">
      <alignment vertical="top" wrapText="1"/>
      <protection locked="0"/>
    </xf>
    <xf numFmtId="0" fontId="11" fillId="0" borderId="21" xfId="0" applyFont="1" applyBorder="1" applyAlignment="1" applyProtection="1">
      <alignment vertical="top" wrapText="1"/>
      <protection/>
    </xf>
    <xf numFmtId="0" fontId="11" fillId="0" borderId="18" xfId="0" applyFont="1" applyBorder="1" applyAlignment="1" applyProtection="1">
      <alignment vertical="top" wrapText="1"/>
      <protection/>
    </xf>
    <xf numFmtId="0" fontId="12" fillId="0" borderId="22" xfId="0" applyFont="1" applyBorder="1" applyAlignment="1" applyProtection="1">
      <alignment vertical="top" wrapText="1"/>
      <protection locked="0"/>
    </xf>
    <xf numFmtId="0" fontId="12" fillId="0" borderId="23" xfId="0" applyFont="1" applyBorder="1" applyAlignment="1" applyProtection="1">
      <alignment vertical="top" wrapText="1"/>
      <protection locked="0"/>
    </xf>
    <xf numFmtId="0" fontId="11" fillId="0" borderId="24" xfId="0" applyFont="1" applyBorder="1" applyAlignment="1" applyProtection="1">
      <alignment vertical="top" wrapText="1"/>
      <protection locked="0"/>
    </xf>
    <xf numFmtId="0" fontId="11" fillId="0" borderId="25" xfId="0" applyFont="1" applyBorder="1" applyAlignment="1" applyProtection="1">
      <alignment vertical="top" wrapText="1"/>
      <protection locked="0"/>
    </xf>
    <xf numFmtId="0" fontId="12" fillId="0" borderId="0" xfId="0" applyFont="1" applyBorder="1" applyAlignment="1" applyProtection="1">
      <alignment vertical="top" wrapText="1"/>
      <protection locked="0"/>
    </xf>
    <xf numFmtId="0" fontId="12" fillId="0" borderId="20" xfId="0" applyFont="1" applyBorder="1" applyAlignment="1" applyProtection="1">
      <alignment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22"/>
  <sheetViews>
    <sheetView view="pageLayout" workbookViewId="0" topLeftCell="A1">
      <selection activeCell="C12" sqref="C12"/>
    </sheetView>
  </sheetViews>
  <sheetFormatPr defaultColWidth="9.140625" defaultRowHeight="12.75"/>
  <cols>
    <col min="1" max="1" width="18.140625" style="0" customWidth="1"/>
    <col min="2" max="2" width="27.57421875" style="0" customWidth="1"/>
    <col min="3" max="3" width="15.00390625" style="0" customWidth="1"/>
  </cols>
  <sheetData>
    <row r="1" spans="1:4" ht="12.75">
      <c r="A1" s="8" t="s">
        <v>54</v>
      </c>
      <c r="B1" s="8" t="s">
        <v>55</v>
      </c>
      <c r="C1" s="8" t="s">
        <v>56</v>
      </c>
      <c r="D1" s="8" t="s">
        <v>127</v>
      </c>
    </row>
    <row r="2" spans="2:4" ht="12.75">
      <c r="B2" s="36" t="s">
        <v>126</v>
      </c>
      <c r="D2" s="36" t="s">
        <v>128</v>
      </c>
    </row>
    <row r="3" spans="1:4" ht="12.75">
      <c r="A3" s="13" t="s">
        <v>147</v>
      </c>
      <c r="B3" s="36" t="s">
        <v>129</v>
      </c>
      <c r="C3">
        <v>0</v>
      </c>
      <c r="D3" s="13"/>
    </row>
    <row r="4" spans="1:2" ht="12.75">
      <c r="A4" s="13" t="s">
        <v>57</v>
      </c>
      <c r="B4" s="36" t="s">
        <v>37</v>
      </c>
    </row>
    <row r="5" ht="12.75">
      <c r="A5" s="13" t="s">
        <v>58</v>
      </c>
    </row>
    <row r="6" ht="12.75">
      <c r="A6" s="13" t="s">
        <v>121</v>
      </c>
    </row>
    <row r="7" ht="12.75">
      <c r="A7" s="13" t="s">
        <v>130</v>
      </c>
    </row>
    <row r="8" ht="12.75">
      <c r="A8" s="13" t="s">
        <v>146</v>
      </c>
    </row>
    <row r="9" spans="1:2" ht="12.75">
      <c r="A9" s="13" t="s">
        <v>59</v>
      </c>
      <c r="B9" s="36" t="s">
        <v>122</v>
      </c>
    </row>
    <row r="10" spans="1:2" ht="12.75">
      <c r="A10" s="13" t="s">
        <v>123</v>
      </c>
      <c r="B10" s="36" t="s">
        <v>124</v>
      </c>
    </row>
    <row r="11" ht="12.75">
      <c r="A11" s="13" t="s">
        <v>125</v>
      </c>
    </row>
    <row r="12" ht="12.75">
      <c r="A12" s="13" t="s">
        <v>53</v>
      </c>
    </row>
    <row r="13" ht="12.75">
      <c r="A13" s="13"/>
    </row>
    <row r="14" spans="1:3" ht="13.5" thickBot="1">
      <c r="A14" s="8" t="s">
        <v>60</v>
      </c>
      <c r="C14" s="37">
        <f>SUM(C3:C13)</f>
        <v>0</v>
      </c>
    </row>
    <row r="15" spans="1:3" ht="13.5" thickTop="1">
      <c r="A15" s="8"/>
      <c r="C15" s="38"/>
    </row>
    <row r="16" ht="12.75">
      <c r="A16" s="13" t="s">
        <v>62</v>
      </c>
    </row>
    <row r="17" ht="12.75">
      <c r="A17" s="13" t="s">
        <v>132</v>
      </c>
    </row>
    <row r="18" ht="12.75">
      <c r="A18" s="13"/>
    </row>
    <row r="19" spans="1:3" ht="13.5" thickBot="1">
      <c r="A19" s="8" t="s">
        <v>138</v>
      </c>
      <c r="C19" s="37">
        <f>SUM(C14-(C16+C17))</f>
        <v>0</v>
      </c>
    </row>
    <row r="20" ht="13.5" thickTop="1"/>
    <row r="21" spans="1:2" ht="12.75">
      <c r="A21" s="41"/>
      <c r="B21" s="13"/>
    </row>
    <row r="22" ht="12.75">
      <c r="A22" s="13"/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  <headerFooter>
    <oddHeader>&amp;C&amp;"Arial,Bold"&amp;14START-UP COSTS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F64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6.00390625" style="0" customWidth="1"/>
    <col min="2" max="2" width="36.8515625" style="0" customWidth="1"/>
    <col min="3" max="3" width="2.7109375" style="0" customWidth="1"/>
    <col min="6" max="6" width="9.8515625" style="0" customWidth="1"/>
  </cols>
  <sheetData>
    <row r="2" spans="1:2" ht="15.75">
      <c r="A2" s="68" t="s">
        <v>112</v>
      </c>
      <c r="B2" s="68"/>
    </row>
    <row r="4" spans="1:2" ht="12.75">
      <c r="A4" s="7" t="s">
        <v>47</v>
      </c>
      <c r="B4" s="7" t="s">
        <v>78</v>
      </c>
    </row>
    <row r="6" spans="1:3" ht="12.75">
      <c r="A6" s="13" t="s">
        <v>139</v>
      </c>
      <c r="B6" s="36" t="s">
        <v>79</v>
      </c>
      <c r="C6" t="s">
        <v>48</v>
      </c>
    </row>
    <row r="7" spans="1:3" ht="12.75">
      <c r="A7" s="13" t="s">
        <v>49</v>
      </c>
      <c r="B7" s="36" t="s">
        <v>89</v>
      </c>
      <c r="C7" t="s">
        <v>48</v>
      </c>
    </row>
    <row r="8" spans="1:3" ht="12.75">
      <c r="A8" s="13" t="s">
        <v>50</v>
      </c>
      <c r="B8" s="36" t="s">
        <v>80</v>
      </c>
      <c r="C8" t="s">
        <v>48</v>
      </c>
    </row>
    <row r="9" spans="1:3" ht="12.75">
      <c r="A9" s="13" t="s">
        <v>82</v>
      </c>
      <c r="B9" s="36" t="s">
        <v>81</v>
      </c>
      <c r="C9" t="s">
        <v>48</v>
      </c>
    </row>
    <row r="10" spans="1:3" ht="12.75">
      <c r="A10" s="13" t="s">
        <v>83</v>
      </c>
      <c r="B10" s="36"/>
      <c r="C10" t="s">
        <v>48</v>
      </c>
    </row>
    <row r="11" spans="1:3" ht="12.75">
      <c r="A11" s="13" t="s">
        <v>84</v>
      </c>
      <c r="B11" s="36"/>
      <c r="C11" t="s">
        <v>48</v>
      </c>
    </row>
    <row r="12" spans="1:3" ht="12.75">
      <c r="A12" s="13" t="s">
        <v>85</v>
      </c>
      <c r="B12" s="36" t="s">
        <v>88</v>
      </c>
      <c r="C12" t="s">
        <v>48</v>
      </c>
    </row>
    <row r="13" spans="1:3" ht="12.75">
      <c r="A13" s="13" t="s">
        <v>86</v>
      </c>
      <c r="B13" s="36" t="s">
        <v>87</v>
      </c>
      <c r="C13" t="s">
        <v>48</v>
      </c>
    </row>
    <row r="14" spans="1:3" ht="12.75">
      <c r="A14" s="13" t="s">
        <v>90</v>
      </c>
      <c r="B14" s="36"/>
      <c r="C14" t="s">
        <v>48</v>
      </c>
    </row>
    <row r="15" spans="1:3" ht="12.75">
      <c r="A15" s="13" t="s">
        <v>149</v>
      </c>
      <c r="B15" s="36" t="s">
        <v>92</v>
      </c>
      <c r="C15" t="s">
        <v>48</v>
      </c>
    </row>
    <row r="16" spans="1:3" ht="12.75">
      <c r="A16" s="13" t="s">
        <v>137</v>
      </c>
      <c r="B16" s="36"/>
      <c r="C16" t="s">
        <v>48</v>
      </c>
    </row>
    <row r="17" spans="1:3" ht="12.75">
      <c r="A17" s="13" t="s">
        <v>91</v>
      </c>
      <c r="B17" s="36"/>
      <c r="C17" t="s">
        <v>48</v>
      </c>
    </row>
    <row r="18" spans="1:3" ht="12.75">
      <c r="A18" s="13" t="s">
        <v>94</v>
      </c>
      <c r="B18" s="36" t="s">
        <v>93</v>
      </c>
      <c r="C18" t="s">
        <v>48</v>
      </c>
    </row>
    <row r="19" spans="1:3" ht="12.75">
      <c r="A19" s="13" t="s">
        <v>95</v>
      </c>
      <c r="B19" s="36" t="s">
        <v>96</v>
      </c>
      <c r="C19" t="s">
        <v>48</v>
      </c>
    </row>
    <row r="20" spans="1:3" ht="12.75">
      <c r="A20" s="13" t="s">
        <v>97</v>
      </c>
      <c r="B20" s="36" t="s">
        <v>98</v>
      </c>
      <c r="C20" t="s">
        <v>48</v>
      </c>
    </row>
    <row r="21" spans="1:3" ht="12.75">
      <c r="A21" s="13" t="s">
        <v>99</v>
      </c>
      <c r="B21" s="36" t="s">
        <v>89</v>
      </c>
      <c r="C21" t="s">
        <v>48</v>
      </c>
    </row>
    <row r="22" spans="1:3" ht="12.75">
      <c r="A22" s="13" t="s">
        <v>51</v>
      </c>
      <c r="B22" s="36" t="s">
        <v>100</v>
      </c>
      <c r="C22" t="s">
        <v>48</v>
      </c>
    </row>
    <row r="23" spans="1:3" ht="12.75">
      <c r="A23" s="13" t="s">
        <v>101</v>
      </c>
      <c r="B23" s="36"/>
      <c r="C23" t="s">
        <v>48</v>
      </c>
    </row>
    <row r="24" spans="1:3" ht="12.75">
      <c r="A24" s="13" t="s">
        <v>102</v>
      </c>
      <c r="B24" s="36"/>
      <c r="C24" t="s">
        <v>48</v>
      </c>
    </row>
    <row r="25" spans="1:3" ht="12.75">
      <c r="A25" s="13" t="s">
        <v>52</v>
      </c>
      <c r="B25" s="36" t="s">
        <v>103</v>
      </c>
      <c r="C25" t="s">
        <v>48</v>
      </c>
    </row>
    <row r="26" spans="1:3" ht="12.75">
      <c r="A26" s="13" t="s">
        <v>104</v>
      </c>
      <c r="C26" t="s">
        <v>48</v>
      </c>
    </row>
    <row r="27" spans="1:3" ht="12.75">
      <c r="A27" s="13" t="s">
        <v>105</v>
      </c>
      <c r="C27" t="s">
        <v>48</v>
      </c>
    </row>
    <row r="28" spans="1:3" ht="12.75">
      <c r="A28" s="13" t="s">
        <v>53</v>
      </c>
      <c r="C28" t="s">
        <v>48</v>
      </c>
    </row>
    <row r="29" spans="1:3" ht="12.75">
      <c r="A29" s="13" t="s">
        <v>53</v>
      </c>
      <c r="C29" t="s">
        <v>48</v>
      </c>
    </row>
    <row r="30" spans="1:3" ht="12.75">
      <c r="A30" s="13" t="s">
        <v>53</v>
      </c>
      <c r="C30" t="s">
        <v>48</v>
      </c>
    </row>
    <row r="31" spans="1:3" ht="12.75">
      <c r="A31" s="13" t="s">
        <v>53</v>
      </c>
      <c r="C31" t="s">
        <v>48</v>
      </c>
    </row>
    <row r="32" spans="1:3" ht="12.75">
      <c r="A32" s="13" t="s">
        <v>53</v>
      </c>
      <c r="C32" t="s">
        <v>48</v>
      </c>
    </row>
    <row r="33" spans="1:4" ht="13.5" thickBot="1">
      <c r="A33" s="8" t="s">
        <v>117</v>
      </c>
      <c r="B33" s="8"/>
      <c r="C33" s="8" t="s">
        <v>119</v>
      </c>
      <c r="D33" s="35">
        <f>SUM(D5:D32)</f>
        <v>0</v>
      </c>
    </row>
    <row r="34" ht="13.5" thickTop="1">
      <c r="A34" s="7" t="s">
        <v>106</v>
      </c>
    </row>
    <row r="35" spans="1:3" ht="12.75">
      <c r="A35" s="13" t="s">
        <v>107</v>
      </c>
      <c r="B35" s="36" t="s">
        <v>108</v>
      </c>
      <c r="C35" t="s">
        <v>48</v>
      </c>
    </row>
    <row r="36" spans="1:3" ht="12.75">
      <c r="A36" s="13" t="s">
        <v>109</v>
      </c>
      <c r="B36" s="36"/>
      <c r="C36" t="s">
        <v>48</v>
      </c>
    </row>
    <row r="37" spans="1:3" ht="12.75">
      <c r="A37" s="13" t="s">
        <v>110</v>
      </c>
      <c r="B37" s="36" t="s">
        <v>113</v>
      </c>
      <c r="C37" t="s">
        <v>48</v>
      </c>
    </row>
    <row r="38" spans="1:4" ht="13.5" thickBot="1">
      <c r="A38" s="8" t="s">
        <v>118</v>
      </c>
      <c r="B38" s="8"/>
      <c r="C38" s="8" t="s">
        <v>119</v>
      </c>
      <c r="D38" s="34">
        <f>SUM(D35:D37)</f>
        <v>0</v>
      </c>
    </row>
    <row r="39" spans="2:4" ht="13.5" thickTop="1">
      <c r="B39" s="8"/>
      <c r="D39" s="9"/>
    </row>
    <row r="40" spans="1:4" ht="12.75">
      <c r="A40" s="13" t="s">
        <v>106</v>
      </c>
      <c r="B40" s="10"/>
      <c r="C40" s="10"/>
      <c r="D40" s="32">
        <f>D38</f>
        <v>0</v>
      </c>
    </row>
    <row r="41" spans="1:4" ht="12.75">
      <c r="A41" s="13" t="s">
        <v>111</v>
      </c>
      <c r="D41">
        <f>D33</f>
        <v>0</v>
      </c>
    </row>
    <row r="42" spans="1:4" ht="13.5" thickBot="1">
      <c r="A42" s="8" t="s">
        <v>114</v>
      </c>
      <c r="B42" s="13"/>
      <c r="C42" s="8" t="s">
        <v>120</v>
      </c>
      <c r="D42" s="33">
        <f>SUM(D40-D41)</f>
        <v>0</v>
      </c>
    </row>
    <row r="44" ht="12.75">
      <c r="A44" s="13" t="s">
        <v>116</v>
      </c>
    </row>
    <row r="45" spans="1:2" ht="12.75">
      <c r="A45" s="13" t="s">
        <v>115</v>
      </c>
      <c r="B45" s="13"/>
    </row>
    <row r="47" ht="12.75">
      <c r="B47" s="7"/>
    </row>
    <row r="48" spans="1:2" ht="12.75">
      <c r="A48" s="11"/>
      <c r="B48" s="10"/>
    </row>
    <row r="49" ht="12.75">
      <c r="A49" s="11"/>
    </row>
    <row r="50" spans="1:2" ht="12.75">
      <c r="A50" s="11"/>
      <c r="B50" s="13" t="s">
        <v>148</v>
      </c>
    </row>
    <row r="51" ht="12.75">
      <c r="A51" s="11"/>
    </row>
    <row r="52" spans="1:6" ht="27" customHeight="1">
      <c r="A52" s="11"/>
      <c r="B52" s="67"/>
      <c r="C52" s="67"/>
      <c r="D52" s="67"/>
      <c r="E52" s="67"/>
      <c r="F52" s="67"/>
    </row>
    <row r="53" ht="12.75">
      <c r="A53" s="11"/>
    </row>
    <row r="56" spans="2:6" ht="26.25" customHeight="1">
      <c r="B56" s="69"/>
      <c r="C56" s="69"/>
      <c r="D56" s="69"/>
      <c r="E56" s="69"/>
      <c r="F56" s="69"/>
    </row>
    <row r="58" ht="12.75">
      <c r="B58" s="12"/>
    </row>
    <row r="59" spans="2:6" ht="28.5" customHeight="1">
      <c r="B59" s="67"/>
      <c r="C59" s="67"/>
      <c r="D59" s="67"/>
      <c r="E59" s="67"/>
      <c r="F59" s="67"/>
    </row>
    <row r="64" spans="2:6" ht="26.25" customHeight="1">
      <c r="B64" s="67"/>
      <c r="C64" s="67"/>
      <c r="D64" s="67"/>
      <c r="E64" s="67"/>
      <c r="F64" s="67"/>
    </row>
  </sheetData>
  <sheetProtection/>
  <mergeCells count="5">
    <mergeCell ref="B64:F64"/>
    <mergeCell ref="A2:B2"/>
    <mergeCell ref="B52:F52"/>
    <mergeCell ref="B56:F56"/>
    <mergeCell ref="B59:F59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49"/>
  <sheetViews>
    <sheetView tabSelected="1" zoomScale="60" zoomScaleNormal="60" zoomScaleSheetLayoutView="75" zoomScalePageLayoutView="0" workbookViewId="0" topLeftCell="A1">
      <selection activeCell="K6" sqref="K6"/>
    </sheetView>
  </sheetViews>
  <sheetFormatPr defaultColWidth="9.140625" defaultRowHeight="12.75"/>
  <cols>
    <col min="1" max="1" width="37.57421875" style="1" customWidth="1"/>
    <col min="2" max="2" width="14.7109375" style="1" customWidth="1"/>
    <col min="3" max="15" width="14.7109375" style="2" customWidth="1"/>
    <col min="16" max="16384" width="9.140625" style="2" customWidth="1"/>
  </cols>
  <sheetData>
    <row r="1" spans="1:2" s="4" customFormat="1" ht="34.5" customHeight="1">
      <c r="A1" s="42" t="s">
        <v>165</v>
      </c>
      <c r="B1" s="42"/>
    </row>
    <row r="2" spans="3:15" ht="34.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4.5" customHeight="1">
      <c r="A3" s="43" t="s">
        <v>22</v>
      </c>
      <c r="B3" s="44" t="s">
        <v>8</v>
      </c>
      <c r="C3" s="44" t="s">
        <v>9</v>
      </c>
      <c r="D3" s="44" t="s">
        <v>10</v>
      </c>
      <c r="E3" s="44" t="s">
        <v>11</v>
      </c>
      <c r="F3" s="44" t="s">
        <v>12</v>
      </c>
      <c r="G3" s="44" t="s">
        <v>13</v>
      </c>
      <c r="H3" s="44" t="s">
        <v>14</v>
      </c>
      <c r="I3" s="44" t="s">
        <v>15</v>
      </c>
      <c r="J3" s="44" t="s">
        <v>16</v>
      </c>
      <c r="K3" s="44" t="s">
        <v>17</v>
      </c>
      <c r="L3" s="44" t="s">
        <v>18</v>
      </c>
      <c r="M3" s="44" t="s">
        <v>19</v>
      </c>
      <c r="N3" s="44" t="s">
        <v>20</v>
      </c>
      <c r="O3" s="45" t="s">
        <v>21</v>
      </c>
    </row>
    <row r="4" spans="1:15" ht="34.5" customHeight="1" thickBo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</row>
    <row r="5" spans="1:15" s="5" customFormat="1" ht="34.5" customHeight="1" thickTop="1">
      <c r="A5" s="76" t="s">
        <v>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7"/>
    </row>
    <row r="6" spans="1:15" s="1" customFormat="1" ht="34.5" customHeight="1">
      <c r="A6" s="46" t="s">
        <v>75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>
        <f>SUM(N6+M6+L6+K6+J6+I6+H6+G6+F6+E6++D6+C6+B6)</f>
        <v>0</v>
      </c>
    </row>
    <row r="7" spans="1:15" s="1" customFormat="1" ht="34.5" customHeight="1">
      <c r="A7" s="46" t="s">
        <v>140</v>
      </c>
      <c r="B7" s="48">
        <f>'Start-Up Costs'!C16</f>
        <v>0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8">
        <f>SUM(N7+M7+L7+K7+J7+I7+H7+G7+F7+E7++D7+C7+B7)</f>
        <v>0</v>
      </c>
    </row>
    <row r="8" spans="1:15" s="1" customFormat="1" ht="34.5" customHeight="1">
      <c r="A8" s="46" t="s">
        <v>133</v>
      </c>
      <c r="B8" s="48">
        <f>'Start-Up Costs'!C17</f>
        <v>0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>
        <f>SUM(N8+M8+L8+K8+J8+I8+H8+G8+F8+E8++D8+C8+B8)</f>
        <v>0</v>
      </c>
    </row>
    <row r="9" spans="1:15" s="1" customFormat="1" ht="34.5" customHeight="1">
      <c r="A9" s="46" t="s">
        <v>150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8">
        <f>SUM(N9+M9+L9+K9+J9+I9+H9+G9+F9+E9++D9+C9+B9)</f>
        <v>0</v>
      </c>
    </row>
    <row r="10" spans="1:15" s="1" customFormat="1" ht="34.5" customHeight="1">
      <c r="A10" s="46"/>
      <c r="B10" s="47"/>
      <c r="C10" s="53"/>
      <c r="D10" s="53"/>
      <c r="E10" s="53"/>
      <c r="F10" s="53"/>
      <c r="G10" s="53"/>
      <c r="H10" s="53"/>
      <c r="I10" s="47"/>
      <c r="J10" s="47"/>
      <c r="K10" s="47"/>
      <c r="L10" s="47"/>
      <c r="M10" s="47"/>
      <c r="N10" s="47"/>
      <c r="O10" s="48">
        <f>SUM(N10+M10+L10+K10+J10+I10+H10+G10+F10+E10++D10+C10+B10)</f>
        <v>0</v>
      </c>
    </row>
    <row r="11" spans="1:15" s="5" customFormat="1" ht="34.5" customHeight="1" thickBot="1">
      <c r="A11" s="49" t="s">
        <v>1</v>
      </c>
      <c r="B11" s="50">
        <f aca="true" t="shared" si="0" ref="B11:O11">SUM(B6:B10)</f>
        <v>0</v>
      </c>
      <c r="C11" s="50">
        <f t="shared" si="0"/>
        <v>0</v>
      </c>
      <c r="D11" s="50">
        <f t="shared" si="0"/>
        <v>0</v>
      </c>
      <c r="E11" s="50">
        <f t="shared" si="0"/>
        <v>0</v>
      </c>
      <c r="F11" s="50">
        <f t="shared" si="0"/>
        <v>0</v>
      </c>
      <c r="G11" s="50">
        <f t="shared" si="0"/>
        <v>0</v>
      </c>
      <c r="H11" s="50">
        <f t="shared" si="0"/>
        <v>0</v>
      </c>
      <c r="I11" s="50">
        <f t="shared" si="0"/>
        <v>0</v>
      </c>
      <c r="J11" s="50">
        <f t="shared" si="0"/>
        <v>0</v>
      </c>
      <c r="K11" s="50">
        <f t="shared" si="0"/>
        <v>0</v>
      </c>
      <c r="L11" s="50">
        <f t="shared" si="0"/>
        <v>0</v>
      </c>
      <c r="M11" s="50">
        <f t="shared" si="0"/>
        <v>0</v>
      </c>
      <c r="N11" s="50">
        <f t="shared" si="0"/>
        <v>0</v>
      </c>
      <c r="O11" s="50">
        <f t="shared" si="0"/>
        <v>0</v>
      </c>
    </row>
    <row r="12" spans="1:15" ht="34.5" customHeight="1" thickTop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</row>
    <row r="13" spans="1:15" ht="34.5" customHeight="1">
      <c r="A13" s="66" t="s">
        <v>147</v>
      </c>
      <c r="B13" s="52">
        <f>'Start-Up Costs'!C3</f>
        <v>0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>
        <f>SUM(N13+M13+L13+K13+J13+I13+H13+G13+F13+E13+D13+C13+B13)</f>
        <v>0</v>
      </c>
    </row>
    <row r="14" spans="1:15" s="1" customFormat="1" ht="34.5" customHeight="1">
      <c r="A14" s="46" t="s">
        <v>159</v>
      </c>
      <c r="B14" s="48">
        <f>'Start-Up Costs'!C4</f>
        <v>0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52">
        <f>SUM(N14+M14+L14+K14+J14+I14+H14+G14+F14+E14+D14+C14+B14)</f>
        <v>0</v>
      </c>
    </row>
    <row r="15" spans="1:15" s="1" customFormat="1" ht="34.5" customHeight="1">
      <c r="A15" s="46" t="s">
        <v>58</v>
      </c>
      <c r="B15" s="48">
        <f>'Start-Up Costs'!C5</f>
        <v>0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52">
        <f>SUM(N15+M15+L15+K15+J15+I15+H15+G15+F15+E15+D15+C15+B15)</f>
        <v>0</v>
      </c>
    </row>
    <row r="16" spans="1:15" s="1" customFormat="1" ht="34.5" customHeight="1">
      <c r="A16" s="46" t="s">
        <v>121</v>
      </c>
      <c r="B16" s="48">
        <f>'Start-Up Costs'!C6</f>
        <v>0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52">
        <f>SUM(N16+M16+L16+K16+J16+I16+H16+G16+F16+E16+D16+C16+B16)</f>
        <v>0</v>
      </c>
    </row>
    <row r="17" spans="1:15" s="1" customFormat="1" ht="34.5" customHeight="1">
      <c r="A17" s="46" t="s">
        <v>130</v>
      </c>
      <c r="B17" s="48">
        <f>'Start-Up Costs'!C7</f>
        <v>0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8">
        <f aca="true" t="shared" si="1" ref="O17:O37">SUM(N17+M17+L17+K17+J17+I17+H17+G17+F17+E17++D17+C17+B17)</f>
        <v>0</v>
      </c>
    </row>
    <row r="18" spans="1:15" s="1" customFormat="1" ht="34.5" customHeight="1">
      <c r="A18" s="46" t="s">
        <v>146</v>
      </c>
      <c r="B18" s="48">
        <f>'Start-Up Costs'!C8</f>
        <v>0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8">
        <f t="shared" si="1"/>
        <v>0</v>
      </c>
    </row>
    <row r="19" spans="1:15" s="1" customFormat="1" ht="34.5" customHeight="1">
      <c r="A19" s="46" t="s">
        <v>59</v>
      </c>
      <c r="B19" s="48">
        <f>'Start-Up Costs'!C9</f>
        <v>0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8">
        <f t="shared" si="1"/>
        <v>0</v>
      </c>
    </row>
    <row r="20" spans="1:15" s="1" customFormat="1" ht="34.5" customHeight="1">
      <c r="A20" s="46" t="s">
        <v>123</v>
      </c>
      <c r="B20" s="48">
        <f>'Start-Up Costs'!C10</f>
        <v>0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8">
        <f t="shared" si="1"/>
        <v>0</v>
      </c>
    </row>
    <row r="21" spans="1:15" s="1" customFormat="1" ht="34.5" customHeight="1">
      <c r="A21" s="46" t="s">
        <v>125</v>
      </c>
      <c r="B21" s="48">
        <f>'Start-Up Costs'!C11</f>
        <v>0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8">
        <f t="shared" si="1"/>
        <v>0</v>
      </c>
    </row>
    <row r="22" spans="1:15" s="1" customFormat="1" ht="34.5" customHeight="1">
      <c r="A22" s="46" t="s">
        <v>143</v>
      </c>
      <c r="B22" s="53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>
        <f t="shared" si="1"/>
        <v>0</v>
      </c>
    </row>
    <row r="23" spans="1:15" s="1" customFormat="1" ht="34.5" customHeight="1">
      <c r="A23" s="46" t="s">
        <v>142</v>
      </c>
      <c r="B23" s="53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>
        <f t="shared" si="1"/>
        <v>0</v>
      </c>
    </row>
    <row r="24" spans="1:15" s="1" customFormat="1" ht="34.5" customHeight="1">
      <c r="A24" s="46" t="s">
        <v>2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>
        <f t="shared" si="1"/>
        <v>0</v>
      </c>
    </row>
    <row r="25" spans="1:15" s="1" customFormat="1" ht="34.5" customHeight="1">
      <c r="A25" s="46" t="s">
        <v>141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>
        <f t="shared" si="1"/>
        <v>0</v>
      </c>
    </row>
    <row r="26" spans="1:15" s="1" customFormat="1" ht="34.5" customHeight="1">
      <c r="A26" s="46" t="s">
        <v>135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>
        <f t="shared" si="1"/>
        <v>0</v>
      </c>
    </row>
    <row r="27" spans="1:15" s="1" customFormat="1" ht="34.5" customHeight="1">
      <c r="A27" s="46" t="s">
        <v>144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>
        <f t="shared" si="1"/>
        <v>0</v>
      </c>
    </row>
    <row r="28" spans="1:15" s="1" customFormat="1" ht="34.5" customHeight="1">
      <c r="A28" s="46" t="s">
        <v>153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8">
        <f t="shared" si="1"/>
        <v>0</v>
      </c>
    </row>
    <row r="29" spans="1:15" s="1" customFormat="1" ht="34.5" customHeight="1">
      <c r="A29" s="46" t="s">
        <v>134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>
        <f t="shared" si="1"/>
        <v>0</v>
      </c>
    </row>
    <row r="30" spans="1:15" s="1" customFormat="1" ht="34.5" customHeight="1">
      <c r="A30" s="46" t="s">
        <v>160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>
        <f t="shared" si="1"/>
        <v>0</v>
      </c>
    </row>
    <row r="31" spans="1:15" s="1" customFormat="1" ht="34.5" customHeight="1">
      <c r="A31" s="46" t="s">
        <v>161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8">
        <f t="shared" si="1"/>
        <v>0</v>
      </c>
    </row>
    <row r="32" spans="1:15" s="1" customFormat="1" ht="34.5" customHeight="1">
      <c r="A32" s="46" t="s">
        <v>151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>
        <f t="shared" si="1"/>
        <v>0</v>
      </c>
    </row>
    <row r="33" spans="1:15" s="1" customFormat="1" ht="34.5" customHeight="1">
      <c r="A33" s="54" t="s">
        <v>38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>
        <f t="shared" si="1"/>
        <v>0</v>
      </c>
    </row>
    <row r="34" spans="1:15" s="1" customFormat="1" ht="34.5" customHeight="1">
      <c r="A34" s="46" t="s">
        <v>136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8">
        <f t="shared" si="1"/>
        <v>0</v>
      </c>
    </row>
    <row r="35" spans="1:15" s="1" customFormat="1" ht="34.5" customHeight="1">
      <c r="A35" s="46" t="s">
        <v>145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8">
        <f t="shared" si="1"/>
        <v>0</v>
      </c>
    </row>
    <row r="36" spans="1:15" s="1" customFormat="1" ht="34.5" customHeight="1">
      <c r="A36" s="46" t="s">
        <v>163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8">
        <f t="shared" si="1"/>
        <v>0</v>
      </c>
    </row>
    <row r="37" spans="1:15" s="1" customFormat="1" ht="34.5" customHeight="1">
      <c r="A37" s="46" t="s">
        <v>3</v>
      </c>
      <c r="B37" s="48">
        <f>'Start-Up Costs'!C12</f>
        <v>0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8">
        <f t="shared" si="1"/>
        <v>0</v>
      </c>
    </row>
    <row r="38" spans="1:15" s="6" customFormat="1" ht="34.5" customHeight="1" thickBot="1">
      <c r="A38" s="49" t="s">
        <v>4</v>
      </c>
      <c r="B38" s="50">
        <f aca="true" t="shared" si="2" ref="B38:O38">SUM(B13:B37)</f>
        <v>0</v>
      </c>
      <c r="C38" s="50">
        <f t="shared" si="2"/>
        <v>0</v>
      </c>
      <c r="D38" s="50">
        <f t="shared" si="2"/>
        <v>0</v>
      </c>
      <c r="E38" s="50">
        <f t="shared" si="2"/>
        <v>0</v>
      </c>
      <c r="F38" s="50">
        <f t="shared" si="2"/>
        <v>0</v>
      </c>
      <c r="G38" s="50">
        <f t="shared" si="2"/>
        <v>0</v>
      </c>
      <c r="H38" s="50">
        <f t="shared" si="2"/>
        <v>0</v>
      </c>
      <c r="I38" s="50">
        <f t="shared" si="2"/>
        <v>0</v>
      </c>
      <c r="J38" s="50">
        <f t="shared" si="2"/>
        <v>0</v>
      </c>
      <c r="K38" s="50">
        <f t="shared" si="2"/>
        <v>0</v>
      </c>
      <c r="L38" s="50">
        <f t="shared" si="2"/>
        <v>0</v>
      </c>
      <c r="M38" s="50">
        <f t="shared" si="2"/>
        <v>0</v>
      </c>
      <c r="N38" s="50">
        <f t="shared" si="2"/>
        <v>0</v>
      </c>
      <c r="O38" s="50">
        <f t="shared" si="2"/>
        <v>0</v>
      </c>
    </row>
    <row r="39" spans="1:15" ht="34.5" customHeight="1" thickTop="1">
      <c r="A39" s="70" t="s">
        <v>23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1"/>
    </row>
    <row r="40" spans="1:15" s="5" customFormat="1" ht="34.5" customHeight="1">
      <c r="A40" s="72" t="s">
        <v>5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3"/>
    </row>
    <row r="41" spans="1:15" s="5" customFormat="1" ht="34.5" customHeight="1">
      <c r="A41" s="55" t="s">
        <v>24</v>
      </c>
      <c r="B41" s="48">
        <f aca="true" t="shared" si="3" ref="B41:O41">B11-B38</f>
        <v>0</v>
      </c>
      <c r="C41" s="48">
        <f t="shared" si="3"/>
        <v>0</v>
      </c>
      <c r="D41" s="48">
        <f t="shared" si="3"/>
        <v>0</v>
      </c>
      <c r="E41" s="48">
        <f t="shared" si="3"/>
        <v>0</v>
      </c>
      <c r="F41" s="48">
        <f t="shared" si="3"/>
        <v>0</v>
      </c>
      <c r="G41" s="48">
        <f t="shared" si="3"/>
        <v>0</v>
      </c>
      <c r="H41" s="48">
        <f t="shared" si="3"/>
        <v>0</v>
      </c>
      <c r="I41" s="48">
        <f t="shared" si="3"/>
        <v>0</v>
      </c>
      <c r="J41" s="48">
        <f t="shared" si="3"/>
        <v>0</v>
      </c>
      <c r="K41" s="48">
        <f t="shared" si="3"/>
        <v>0</v>
      </c>
      <c r="L41" s="48">
        <f t="shared" si="3"/>
        <v>0</v>
      </c>
      <c r="M41" s="48">
        <f t="shared" si="3"/>
        <v>0</v>
      </c>
      <c r="N41" s="48">
        <f t="shared" si="3"/>
        <v>0</v>
      </c>
      <c r="O41" s="48">
        <f t="shared" si="3"/>
        <v>0</v>
      </c>
    </row>
    <row r="42" spans="1:15" s="3" customFormat="1" ht="34.5" customHeight="1">
      <c r="A42" s="49" t="s">
        <v>6</v>
      </c>
      <c r="B42" s="48"/>
      <c r="C42" s="48">
        <f aca="true" t="shared" si="4" ref="C42:N42">B43</f>
        <v>0</v>
      </c>
      <c r="D42" s="48">
        <f t="shared" si="4"/>
        <v>0</v>
      </c>
      <c r="E42" s="48">
        <f t="shared" si="4"/>
        <v>0</v>
      </c>
      <c r="F42" s="48">
        <f t="shared" si="4"/>
        <v>0</v>
      </c>
      <c r="G42" s="48">
        <f t="shared" si="4"/>
        <v>0</v>
      </c>
      <c r="H42" s="48">
        <f t="shared" si="4"/>
        <v>0</v>
      </c>
      <c r="I42" s="48">
        <f t="shared" si="4"/>
        <v>0</v>
      </c>
      <c r="J42" s="48">
        <f t="shared" si="4"/>
        <v>0</v>
      </c>
      <c r="K42" s="48">
        <f t="shared" si="4"/>
        <v>0</v>
      </c>
      <c r="L42" s="48">
        <f t="shared" si="4"/>
        <v>0</v>
      </c>
      <c r="M42" s="48">
        <f t="shared" si="4"/>
        <v>0</v>
      </c>
      <c r="N42" s="48">
        <f t="shared" si="4"/>
        <v>0</v>
      </c>
      <c r="O42" s="48"/>
    </row>
    <row r="43" spans="1:15" s="5" customFormat="1" ht="34.5" customHeight="1">
      <c r="A43" s="49" t="s">
        <v>7</v>
      </c>
      <c r="B43" s="48">
        <f>B41+B42</f>
        <v>0</v>
      </c>
      <c r="C43" s="48">
        <f>C41+C42</f>
        <v>0</v>
      </c>
      <c r="D43" s="48">
        <f aca="true" t="shared" si="5" ref="D43:N43">D41+D42</f>
        <v>0</v>
      </c>
      <c r="E43" s="48">
        <f t="shared" si="5"/>
        <v>0</v>
      </c>
      <c r="F43" s="48">
        <f t="shared" si="5"/>
        <v>0</v>
      </c>
      <c r="G43" s="48">
        <f t="shared" si="5"/>
        <v>0</v>
      </c>
      <c r="H43" s="48">
        <f t="shared" si="5"/>
        <v>0</v>
      </c>
      <c r="I43" s="48">
        <f t="shared" si="5"/>
        <v>0</v>
      </c>
      <c r="J43" s="48">
        <f t="shared" si="5"/>
        <v>0</v>
      </c>
      <c r="K43" s="48">
        <f t="shared" si="5"/>
        <v>0</v>
      </c>
      <c r="L43" s="48">
        <f t="shared" si="5"/>
        <v>0</v>
      </c>
      <c r="M43" s="48">
        <f t="shared" si="5"/>
        <v>0</v>
      </c>
      <c r="N43" s="48">
        <f t="shared" si="5"/>
        <v>0</v>
      </c>
      <c r="O43" s="48"/>
    </row>
    <row r="44" spans="3:15" ht="20.2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20.25">
      <c r="A45" s="39" t="s">
        <v>131</v>
      </c>
      <c r="B45" s="39"/>
      <c r="C45" s="40"/>
      <c r="D45" s="40"/>
      <c r="E45" s="40"/>
      <c r="F45" s="40"/>
      <c r="G45" s="40"/>
      <c r="H45" s="40"/>
      <c r="I45" s="40"/>
      <c r="J45" s="3"/>
      <c r="K45" s="3"/>
      <c r="L45" s="3"/>
      <c r="M45" s="3"/>
      <c r="N45" s="3"/>
      <c r="O45" s="3"/>
    </row>
    <row r="46" spans="1:15" ht="20.25">
      <c r="A46" s="39" t="s">
        <v>157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ht="20.25">
      <c r="A47" s="39" t="s">
        <v>158</v>
      </c>
    </row>
    <row r="48" ht="20.25">
      <c r="A48" s="39"/>
    </row>
    <row r="49" ht="20.25">
      <c r="A49" s="1" t="s">
        <v>162</v>
      </c>
    </row>
  </sheetData>
  <sheetProtection password="F1D1" sheet="1"/>
  <mergeCells count="5">
    <mergeCell ref="A39:O39"/>
    <mergeCell ref="A40:O40"/>
    <mergeCell ref="A4:O4"/>
    <mergeCell ref="A5:O5"/>
    <mergeCell ref="A12:O12"/>
  </mergeCells>
  <printOptions/>
  <pageMargins left="0.35433070866141736" right="0.35433070866141736" top="0.3937007874015748" bottom="0.5905511811023623" header="0.5118110236220472" footer="0.5118110236220472"/>
  <pageSetup fitToHeight="1" fitToWidth="1" horizontalDpi="300" verticalDpi="30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63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9.140625" style="14" customWidth="1"/>
    <col min="2" max="2" width="31.00390625" style="3" customWidth="1"/>
    <col min="3" max="3" width="10.8515625" style="3" customWidth="1"/>
    <col min="4" max="4" width="14.7109375" style="3" customWidth="1"/>
    <col min="5" max="5" width="11.00390625" style="3" customWidth="1"/>
    <col min="6" max="6" width="9.140625" style="30" customWidth="1"/>
    <col min="7" max="16384" width="9.140625" style="3" customWidth="1"/>
  </cols>
  <sheetData>
    <row r="1" spans="2:3" ht="12.75">
      <c r="B1" s="16" t="s">
        <v>164</v>
      </c>
      <c r="C1" s="17"/>
    </row>
    <row r="3" ht="12.75">
      <c r="C3" s="18" t="s">
        <v>25</v>
      </c>
    </row>
    <row r="4" ht="12.75">
      <c r="C4" s="18"/>
    </row>
    <row r="5" spans="2:8" ht="12.75">
      <c r="B5" s="16" t="s">
        <v>65</v>
      </c>
      <c r="C5" s="15"/>
      <c r="D5" s="15"/>
      <c r="E5" s="15"/>
      <c r="F5" s="31"/>
      <c r="G5" s="15"/>
      <c r="H5" s="15"/>
    </row>
    <row r="7" spans="2:6" ht="12.75">
      <c r="B7" s="64" t="s">
        <v>26</v>
      </c>
      <c r="E7" s="58">
        <f>CFF!O6/120%</f>
        <v>0</v>
      </c>
      <c r="F7" s="30" t="s">
        <v>27</v>
      </c>
    </row>
    <row r="8" ht="12.75">
      <c r="B8" s="64" t="s">
        <v>28</v>
      </c>
    </row>
    <row r="9" spans="2:3" ht="12.75">
      <c r="B9" s="65" t="s">
        <v>29</v>
      </c>
      <c r="C9" s="19"/>
    </row>
    <row r="10" spans="1:3" ht="12.75">
      <c r="A10" s="14" t="s">
        <v>30</v>
      </c>
      <c r="B10" s="65" t="str">
        <f>CFF!A17</f>
        <v>Stock</v>
      </c>
      <c r="C10" s="58">
        <f>CFF!O17/120%</f>
        <v>0</v>
      </c>
    </row>
    <row r="11" spans="1:3" ht="12.75">
      <c r="A11" s="14" t="s">
        <v>30</v>
      </c>
      <c r="B11" s="65" t="str">
        <f>CFF!A16</f>
        <v>Raw Materials</v>
      </c>
      <c r="C11" s="58">
        <f>CFF!O16</f>
        <v>0</v>
      </c>
    </row>
    <row r="12" spans="1:3" ht="12.75">
      <c r="A12" s="14" t="s">
        <v>31</v>
      </c>
      <c r="B12" s="65" t="s">
        <v>32</v>
      </c>
      <c r="C12" s="19"/>
    </row>
    <row r="13" spans="2:4" ht="12.75">
      <c r="B13" s="65" t="s">
        <v>33</v>
      </c>
      <c r="D13" s="63">
        <f>C9+C10+C11-C12</f>
        <v>0</v>
      </c>
    </row>
    <row r="14" spans="2:4" ht="12.75">
      <c r="B14" s="3" t="s">
        <v>152</v>
      </c>
      <c r="D14" s="19"/>
    </row>
    <row r="15" ht="13.5" thickBot="1">
      <c r="D15" s="20"/>
    </row>
    <row r="16" spans="2:6" ht="13.5" thickBot="1">
      <c r="B16" s="64" t="s">
        <v>66</v>
      </c>
      <c r="E16" s="62">
        <f>E7-(D13+D14)</f>
        <v>0</v>
      </c>
      <c r="F16" s="30" t="s">
        <v>34</v>
      </c>
    </row>
    <row r="17" ht="13.5" thickBot="1"/>
    <row r="18" spans="2:6" ht="13.5" thickBot="1">
      <c r="B18" s="64" t="s">
        <v>35</v>
      </c>
      <c r="E18" s="21" t="e">
        <f>SUM(E16/E7)</f>
        <v>#DIV/0!</v>
      </c>
      <c r="F18" s="30" t="s">
        <v>68</v>
      </c>
    </row>
    <row r="20" ht="12.75">
      <c r="B20" s="64" t="s">
        <v>36</v>
      </c>
    </row>
    <row r="21" spans="2:5" ht="12.75">
      <c r="B21" s="65" t="str">
        <f>CFF!A13</f>
        <v>Premises</v>
      </c>
      <c r="C21" s="22"/>
      <c r="E21" s="59">
        <f>CFF!O13</f>
        <v>0</v>
      </c>
    </row>
    <row r="22" spans="2:5" ht="12.75">
      <c r="B22" s="65" t="str">
        <f>CFF!A14</f>
        <v>Equipment </v>
      </c>
      <c r="C22" s="22"/>
      <c r="E22" s="59">
        <f>CFF!O14</f>
        <v>0</v>
      </c>
    </row>
    <row r="23" spans="2:5" ht="12.75">
      <c r="B23" s="65" t="str">
        <f>CFF!A15</f>
        <v>Transport</v>
      </c>
      <c r="C23" s="22"/>
      <c r="E23" s="59">
        <f>CFF!O15</f>
        <v>0</v>
      </c>
    </row>
    <row r="24" spans="2:5" ht="12.75">
      <c r="B24" s="65" t="str">
        <f>CFF!A18</f>
        <v>Utilities</v>
      </c>
      <c r="C24" s="22"/>
      <c r="E24" s="59">
        <f>CFF!O18</f>
        <v>0</v>
      </c>
    </row>
    <row r="25" spans="2:5" ht="12.75">
      <c r="B25" s="65" t="str">
        <f>CFF!A19</f>
        <v>Marketing</v>
      </c>
      <c r="C25" s="22"/>
      <c r="E25" s="59">
        <f>CFF!O19</f>
        <v>0</v>
      </c>
    </row>
    <row r="26" spans="2:5" ht="12.75">
      <c r="B26" s="65" t="str">
        <f>CFF!A20</f>
        <v>Advertising Costs</v>
      </c>
      <c r="C26" s="22"/>
      <c r="E26" s="59">
        <f>CFF!O20</f>
        <v>0</v>
      </c>
    </row>
    <row r="27" spans="2:5" ht="12.75">
      <c r="B27" s="65" t="str">
        <f>CFF!A21</f>
        <v>Specialist Clothing</v>
      </c>
      <c r="C27" s="22"/>
      <c r="E27" s="59">
        <f>CFF!O21</f>
        <v>0</v>
      </c>
    </row>
    <row r="28" spans="2:5" ht="12.75">
      <c r="B28" s="65" t="str">
        <f>CFF!A22</f>
        <v>Subcontractor</v>
      </c>
      <c r="C28" s="22"/>
      <c r="E28" s="59">
        <f>CFF!O22</f>
        <v>0</v>
      </c>
    </row>
    <row r="29" spans="2:5" ht="12.75">
      <c r="B29" s="65" t="str">
        <f>CFF!A23</f>
        <v>Employee wages &amp; NI</v>
      </c>
      <c r="C29" s="22"/>
      <c r="E29" s="59">
        <f>CFF!O23</f>
        <v>0</v>
      </c>
    </row>
    <row r="30" spans="2:5" ht="12.75">
      <c r="B30" s="65" t="str">
        <f>CFF!A24</f>
        <v>Telephone</v>
      </c>
      <c r="C30" s="22"/>
      <c r="E30" s="59">
        <f>CFF!O24</f>
        <v>0</v>
      </c>
    </row>
    <row r="31" spans="2:5" ht="12.75">
      <c r="B31" s="65" t="str">
        <f>CFF!A25</f>
        <v>Stationary</v>
      </c>
      <c r="C31" s="22"/>
      <c r="E31" s="59">
        <f>CFF!O25</f>
        <v>0</v>
      </c>
    </row>
    <row r="32" spans="2:5" ht="12.75">
      <c r="B32" s="65" t="str">
        <f>CFF!A26</f>
        <v>Postage &amp; Packing</v>
      </c>
      <c r="C32" s="22"/>
      <c r="E32" s="59">
        <f>CFF!O26</f>
        <v>0</v>
      </c>
    </row>
    <row r="33" spans="2:5" ht="12.75">
      <c r="B33" s="65" t="str">
        <f>CFF!A27</f>
        <v>Professional Fees</v>
      </c>
      <c r="C33" s="22"/>
      <c r="E33" s="59">
        <f>CFF!O27</f>
        <v>0</v>
      </c>
    </row>
    <row r="34" spans="2:5" ht="12.75">
      <c r="B34" s="65" t="str">
        <f>CFF!A28</f>
        <v>HP &amp; lease pymts</v>
      </c>
      <c r="E34" s="59">
        <f>CFF!O28</f>
        <v>0</v>
      </c>
    </row>
    <row r="35" spans="2:5" ht="12.75">
      <c r="B35" s="65" t="str">
        <f>CFF!A29</f>
        <v>Insurances</v>
      </c>
      <c r="E35" s="59">
        <f>CFF!O29</f>
        <v>0</v>
      </c>
    </row>
    <row r="36" spans="2:5" ht="12.75">
      <c r="B36" s="65" t="str">
        <f>CFF!A31</f>
        <v>Loan Interest Repayments</v>
      </c>
      <c r="E36" s="59">
        <f>CFF!O31</f>
        <v>0</v>
      </c>
    </row>
    <row r="37" spans="2:5" ht="12.75">
      <c r="B37" s="65" t="str">
        <f>CFF!A32</f>
        <v>Bank Charges &amp; Interest</v>
      </c>
      <c r="E37" s="59">
        <f>CFF!O32</f>
        <v>0</v>
      </c>
    </row>
    <row r="38" spans="2:5" ht="12.75">
      <c r="B38" s="65" t="str">
        <f>CFF!A34</f>
        <v>Contingencies</v>
      </c>
      <c r="E38" s="59">
        <f>CFF!O34</f>
        <v>0</v>
      </c>
    </row>
    <row r="39" spans="2:5" ht="12.75">
      <c r="B39" s="65" t="str">
        <f>CFF!A35</f>
        <v>Repairs &amp; Renewals</v>
      </c>
      <c r="E39" s="59">
        <f>CFF!O35</f>
        <v>0</v>
      </c>
    </row>
    <row r="40" spans="2:5" ht="12.75">
      <c r="B40" s="65" t="str">
        <f>CFF!A37</f>
        <v>Other</v>
      </c>
      <c r="E40" s="59">
        <f>CFF!O37</f>
        <v>0</v>
      </c>
    </row>
    <row r="41" spans="2:6" ht="12.75">
      <c r="B41" s="65" t="s">
        <v>39</v>
      </c>
      <c r="E41" s="23"/>
      <c r="F41" s="3"/>
    </row>
    <row r="42" spans="2:5" ht="13.5" thickBot="1">
      <c r="B42" s="64" t="s">
        <v>40</v>
      </c>
      <c r="E42" s="24">
        <f>SUM(E21:E41)</f>
        <v>0</v>
      </c>
    </row>
    <row r="43" ht="13.5" thickBot="1"/>
    <row r="44" spans="2:5" ht="13.5" thickBot="1">
      <c r="B44" s="64" t="s">
        <v>64</v>
      </c>
      <c r="E44" s="25">
        <f>E16-E42</f>
        <v>0</v>
      </c>
    </row>
    <row r="45" spans="2:5" ht="13.5" thickBot="1">
      <c r="B45" s="65" t="str">
        <f>CFF!A33</f>
        <v>Drawings</v>
      </c>
      <c r="E45" s="60">
        <f>CFF!O33</f>
        <v>0</v>
      </c>
    </row>
    <row r="46" spans="2:6" ht="13.5" thickBot="1">
      <c r="B46" s="64" t="s">
        <v>63</v>
      </c>
      <c r="E46" s="61">
        <f>SUM(E44-E45)</f>
        <v>0</v>
      </c>
      <c r="F46" s="30" t="s">
        <v>41</v>
      </c>
    </row>
    <row r="47" ht="13.5" thickBot="1"/>
    <row r="48" spans="2:5" ht="13.5" thickBot="1">
      <c r="B48" s="64" t="s">
        <v>42</v>
      </c>
      <c r="E48" s="57" t="e">
        <f>SUM((E42+E45)/E18)</f>
        <v>#DIV/0!</v>
      </c>
    </row>
    <row r="49" spans="2:7" ht="12.75">
      <c r="B49" s="65" t="s">
        <v>43</v>
      </c>
      <c r="C49" s="26" t="s">
        <v>67</v>
      </c>
      <c r="D49" s="6" t="s">
        <v>44</v>
      </c>
      <c r="E49" s="30"/>
      <c r="F49" s="27" t="s">
        <v>61</v>
      </c>
      <c r="G49" s="27"/>
    </row>
    <row r="50" spans="2:7" ht="12.75">
      <c r="B50" s="6"/>
      <c r="C50" s="28" t="s">
        <v>45</v>
      </c>
      <c r="E50" s="30"/>
      <c r="F50" s="29" t="s">
        <v>46</v>
      </c>
      <c r="G50" s="29"/>
    </row>
    <row r="51" ht="12.75">
      <c r="B51" s="3" t="s">
        <v>69</v>
      </c>
    </row>
    <row r="52" ht="12.75">
      <c r="B52" s="3" t="s">
        <v>70</v>
      </c>
    </row>
    <row r="53" ht="12.75">
      <c r="B53" s="3" t="s">
        <v>77</v>
      </c>
    </row>
    <row r="54" ht="12.75">
      <c r="B54" s="3" t="s">
        <v>71</v>
      </c>
    </row>
    <row r="55" ht="12.75">
      <c r="B55" s="3" t="s">
        <v>72</v>
      </c>
    </row>
    <row r="56" ht="12.75">
      <c r="B56" s="3" t="s">
        <v>73</v>
      </c>
    </row>
    <row r="57" ht="12.75">
      <c r="B57" s="3" t="s">
        <v>74</v>
      </c>
    </row>
    <row r="58" ht="12.75">
      <c r="B58" s="3" t="s">
        <v>76</v>
      </c>
    </row>
    <row r="60" ht="12.75">
      <c r="B60" s="56" t="s">
        <v>154</v>
      </c>
    </row>
    <row r="62" ht="12.75">
      <c r="B62" s="3" t="s">
        <v>155</v>
      </c>
    </row>
    <row r="63" ht="12.75">
      <c r="B63" s="3" t="s">
        <v>156</v>
      </c>
    </row>
  </sheetData>
  <sheetProtection password="F1D1" sheet="1"/>
  <printOptions/>
  <pageMargins left="0.25" right="0.25" top="0.75" bottom="0.75" header="0.3" footer="0.3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  <headerFooter>
    <oddHeader>&amp;C&amp;"Arial,Bold"&amp;14Start-Up Costs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Sussex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DennisS</dc:creator>
  <cp:keywords/>
  <dc:description/>
  <cp:lastModifiedBy>Lisa Young</cp:lastModifiedBy>
  <cp:lastPrinted>2017-08-02T12:57:00Z</cp:lastPrinted>
  <dcterms:created xsi:type="dcterms:W3CDTF">2003-05-21T14:24:14Z</dcterms:created>
  <dcterms:modified xsi:type="dcterms:W3CDTF">2020-03-17T11:07:31Z</dcterms:modified>
  <cp:category/>
  <cp:version/>
  <cp:contentType/>
  <cp:contentStatus/>
</cp:coreProperties>
</file>